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0115" windowHeight="7995"/>
  </bookViews>
  <sheets>
    <sheet name="Estadísticas" sheetId="1" r:id="rId1"/>
  </sheets>
  <externalReferences>
    <externalReference r:id="rId2"/>
  </externalReferences>
  <definedNames>
    <definedName name="_xlnm.Print_Area" localSheetId="0">Estadísticas!$A$1:$P$95</definedName>
  </definedNames>
  <calcPr calcId="145621"/>
</workbook>
</file>

<file path=xl/calcChain.xml><?xml version="1.0" encoding="utf-8"?>
<calcChain xmlns="http://schemas.openxmlformats.org/spreadsheetml/2006/main">
  <c r="G87" i="1" l="1"/>
  <c r="F87" i="1"/>
  <c r="E87" i="1"/>
  <c r="D87" i="1"/>
  <c r="C87" i="1"/>
  <c r="J75" i="1"/>
  <c r="I75" i="1"/>
  <c r="H75" i="1"/>
  <c r="G75" i="1"/>
  <c r="F75" i="1"/>
  <c r="E75" i="1"/>
  <c r="D75" i="1"/>
  <c r="C75" i="1"/>
  <c r="B74" i="1"/>
  <c r="H86" i="1" s="1"/>
  <c r="B86" i="1" s="1"/>
  <c r="B73" i="1"/>
  <c r="H85" i="1"/>
  <c r="B85" i="1" s="1"/>
  <c r="B72" i="1"/>
  <c r="H84" i="1" s="1"/>
  <c r="P65" i="1"/>
  <c r="O65" i="1"/>
  <c r="N65" i="1"/>
  <c r="E65" i="1"/>
  <c r="D65" i="1"/>
  <c r="C65" i="1"/>
  <c r="B64" i="1"/>
  <c r="B63" i="1"/>
  <c r="B62" i="1"/>
  <c r="B61" i="1"/>
  <c r="B60" i="1"/>
  <c r="B59" i="1"/>
  <c r="B58" i="1"/>
  <c r="B57" i="1"/>
  <c r="B56" i="1"/>
  <c r="B55" i="1"/>
  <c r="B54" i="1"/>
  <c r="B53" i="1"/>
  <c r="B65" i="1"/>
  <c r="J42" i="1"/>
  <c r="I42" i="1"/>
  <c r="H42" i="1"/>
  <c r="G42" i="1"/>
  <c r="F42" i="1"/>
  <c r="E42" i="1"/>
  <c r="D42" i="1"/>
  <c r="C42" i="1"/>
  <c r="B41" i="1"/>
  <c r="B40" i="1"/>
  <c r="B39" i="1"/>
  <c r="B38" i="1"/>
  <c r="B37" i="1"/>
  <c r="B36" i="1"/>
  <c r="B35" i="1"/>
  <c r="B34" i="1"/>
  <c r="B33" i="1"/>
  <c r="B32" i="1"/>
  <c r="B31" i="1"/>
  <c r="B30" i="1"/>
  <c r="B42" i="1"/>
  <c r="D22" i="1"/>
  <c r="C22" i="1"/>
  <c r="B21" i="1"/>
  <c r="B20" i="1"/>
  <c r="B19" i="1"/>
  <c r="B18" i="1"/>
  <c r="B17" i="1"/>
  <c r="B22" i="1"/>
  <c r="B75" i="1"/>
  <c r="B84" i="1" l="1"/>
  <c r="B87" i="1" s="1"/>
  <c r="H87" i="1"/>
</calcChain>
</file>

<file path=xl/sharedStrings.xml><?xml version="1.0" encoding="utf-8"?>
<sst xmlns="http://schemas.openxmlformats.org/spreadsheetml/2006/main" count="105" uniqueCount="48">
  <si>
    <t>PROGRAMA NACIONAL CONTRA LA VIOLENCIA FAMILIAR Y SEXUAL</t>
  </si>
  <si>
    <r>
      <t>CASOS ATENDIDOS</t>
    </r>
    <r>
      <rPr>
        <b/>
        <vertAlign val="superscript"/>
        <sz val="13"/>
        <rFont val="Arial"/>
        <family val="2"/>
      </rPr>
      <t>(1)</t>
    </r>
    <r>
      <rPr>
        <b/>
        <sz val="13"/>
        <rFont val="Arial"/>
        <family val="2"/>
      </rPr>
      <t xml:space="preserve"> POR VIOLENCIA FAMILIAR Y SEXUAL EN LOS CEMs A NIVEL NACIONAL</t>
    </r>
  </si>
  <si>
    <t>POBLACION TOTAL</t>
  </si>
  <si>
    <t>Período : Enero - Mayo 2012</t>
  </si>
  <si>
    <t>Número de Casos Nuevos y Reincidentes por Meses y Sexo</t>
  </si>
  <si>
    <t xml:space="preserve">Mes </t>
  </si>
  <si>
    <t>Total</t>
  </si>
  <si>
    <t>Femenino</t>
  </si>
  <si>
    <t>Masculino</t>
  </si>
  <si>
    <t>Ene</t>
  </si>
  <si>
    <t>Feb</t>
  </si>
  <si>
    <t>Mar</t>
  </si>
  <si>
    <t>Abr</t>
  </si>
  <si>
    <t>May</t>
  </si>
  <si>
    <t>Número de Casos Nuevos y Reincidentes por Meses y Grupo de Edad</t>
  </si>
  <si>
    <t>0-5 años</t>
  </si>
  <si>
    <t>6-11 años</t>
  </si>
  <si>
    <t>12-17 años</t>
  </si>
  <si>
    <t>18-25 años</t>
  </si>
  <si>
    <t>26-35 años</t>
  </si>
  <si>
    <t>36-45 años</t>
  </si>
  <si>
    <t>46-59 años</t>
  </si>
  <si>
    <t>60 + años</t>
  </si>
  <si>
    <t>Jun</t>
  </si>
  <si>
    <t>Jul</t>
  </si>
  <si>
    <t>Ago</t>
  </si>
  <si>
    <t>Set</t>
  </si>
  <si>
    <t>Oct</t>
  </si>
  <si>
    <t>Nov</t>
  </si>
  <si>
    <t>Dic</t>
  </si>
  <si>
    <t>(1) Todos los cuadros están referidos a Casos Nuevos (Personas que acuden por primera vez) y Casos Reincidentes (Reinciden en un nuevo hecho de violencia).</t>
  </si>
  <si>
    <t>Número de Casos Nuevos y Reincidentes por Meses y Tipo de Violencia</t>
  </si>
  <si>
    <t>Casos Especiales:</t>
  </si>
  <si>
    <t>Psicológica</t>
  </si>
  <si>
    <t>Física</t>
  </si>
  <si>
    <t>Sexual</t>
  </si>
  <si>
    <t>Abandono</t>
  </si>
  <si>
    <t>Violación Sexual</t>
  </si>
  <si>
    <t>Explotación Sexual
(Proxenetismo)</t>
  </si>
  <si>
    <t>Número de Casos Nuevos y Reincidentes por Grupo de Edad y Tipo de Violencia</t>
  </si>
  <si>
    <t>Tipo de Violencia</t>
  </si>
  <si>
    <t>Número de Casos Nuevos y Reincidentes por Tipo de Violencia y Estado del Agresor en la Última Agresión</t>
  </si>
  <si>
    <t>Sobrio</t>
  </si>
  <si>
    <t>Efectos de Alcohol</t>
  </si>
  <si>
    <t>Efectos de Drogas</t>
  </si>
  <si>
    <t>Ambos</t>
  </si>
  <si>
    <t>Otro</t>
  </si>
  <si>
    <t>N/E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</si>
</sst>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b/>
      <vertAlign val="superscript"/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3"/>
      <name val="Arial"/>
      <family val="2"/>
    </font>
    <font>
      <sz val="10"/>
      <name val="Arial Narrow"/>
      <family val="2"/>
    </font>
    <font>
      <b/>
      <sz val="14"/>
      <color indexed="9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7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C298B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rgb="FF6C298B"/>
      </left>
      <right/>
      <top style="medium">
        <color rgb="FF6C298B"/>
      </top>
      <bottom/>
      <diagonal/>
    </border>
    <border>
      <left/>
      <right/>
      <top style="medium">
        <color rgb="FF6C298B"/>
      </top>
      <bottom/>
      <diagonal/>
    </border>
    <border>
      <left/>
      <right style="medium">
        <color rgb="FF6C298B"/>
      </right>
      <top style="medium">
        <color rgb="FF6C298B"/>
      </top>
      <bottom/>
      <diagonal/>
    </border>
    <border>
      <left style="medium">
        <color rgb="FF6C298B"/>
      </left>
      <right/>
      <top/>
      <bottom/>
      <diagonal/>
    </border>
    <border>
      <left/>
      <right style="medium">
        <color rgb="FF6C298B"/>
      </right>
      <top/>
      <bottom/>
      <diagonal/>
    </border>
    <border>
      <left style="medium">
        <color rgb="FF6C298B"/>
      </left>
      <right/>
      <top/>
      <bottom style="medium">
        <color rgb="FF6C298B"/>
      </bottom>
      <diagonal/>
    </border>
    <border>
      <left/>
      <right/>
      <top/>
      <bottom style="medium">
        <color rgb="FF6C298B"/>
      </bottom>
      <diagonal/>
    </border>
    <border>
      <left/>
      <right style="medium">
        <color rgb="FF6C298B"/>
      </right>
      <top/>
      <bottom style="medium">
        <color rgb="FF6C298B"/>
      </bottom>
      <diagonal/>
    </border>
    <border>
      <left/>
      <right/>
      <top/>
      <bottom style="thin">
        <color rgb="FF6C298B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Continuous" vertical="center" wrapText="1"/>
    </xf>
    <xf numFmtId="0" fontId="0" fillId="2" borderId="0" xfId="0" applyFill="1" applyAlignment="1">
      <alignment horizontal="centerContinuous" vertical="center" wrapText="1"/>
    </xf>
    <xf numFmtId="0" fontId="3" fillId="2" borderId="0" xfId="2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3" borderId="5" xfId="0" applyFont="1" applyFill="1" applyBorder="1" applyAlignment="1">
      <alignment horizontal="centerContinuous" vertical="center"/>
    </xf>
    <xf numFmtId="0" fontId="2" fillId="3" borderId="6" xfId="0" applyFont="1" applyFill="1" applyBorder="1" applyAlignment="1">
      <alignment horizontal="centerContinuous" vertical="center"/>
    </xf>
    <xf numFmtId="0" fontId="2" fillId="3" borderId="7" xfId="0" applyFont="1" applyFill="1" applyBorder="1" applyAlignment="1">
      <alignment horizontal="centerContinuous" vertical="center"/>
    </xf>
    <xf numFmtId="0" fontId="4" fillId="3" borderId="8" xfId="0" applyFont="1" applyFill="1" applyBorder="1" applyAlignment="1">
      <alignment horizontal="centerContinuous" vertical="center"/>
    </xf>
    <xf numFmtId="0" fontId="6" fillId="3" borderId="0" xfId="0" applyFont="1" applyFill="1" applyBorder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7" fillId="3" borderId="9" xfId="0" applyFont="1" applyFill="1" applyBorder="1" applyAlignment="1">
      <alignment horizontal="centerContinuous" vertical="center"/>
    </xf>
    <xf numFmtId="0" fontId="8" fillId="3" borderId="8" xfId="0" applyFont="1" applyFill="1" applyBorder="1" applyAlignment="1">
      <alignment horizontal="centerContinuous" vertical="center"/>
    </xf>
    <xf numFmtId="0" fontId="7" fillId="3" borderId="8" xfId="0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centerContinuous" vertical="center"/>
    </xf>
    <xf numFmtId="0" fontId="2" fillId="3" borderId="0" xfId="0" applyFont="1" applyFill="1" applyBorder="1" applyAlignment="1">
      <alignment horizontal="centerContinuous" vertical="center"/>
    </xf>
    <xf numFmtId="0" fontId="3" fillId="3" borderId="9" xfId="0" applyFont="1" applyFill="1" applyBorder="1" applyAlignment="1">
      <alignment horizontal="centerContinuous" vertical="center"/>
    </xf>
    <xf numFmtId="0" fontId="7" fillId="3" borderId="10" xfId="0" applyFont="1" applyFill="1" applyBorder="1" applyAlignment="1">
      <alignment horizontal="centerContinuous" vertical="center"/>
    </xf>
    <xf numFmtId="0" fontId="3" fillId="3" borderId="11" xfId="0" applyFont="1" applyFill="1" applyBorder="1" applyAlignment="1">
      <alignment horizontal="centerContinuous" vertical="center"/>
    </xf>
    <xf numFmtId="0" fontId="2" fillId="3" borderId="11" xfId="0" applyFont="1" applyFill="1" applyBorder="1" applyAlignment="1">
      <alignment horizontal="centerContinuous" vertical="center"/>
    </xf>
    <xf numFmtId="0" fontId="3" fillId="3" borderId="12" xfId="0" applyFont="1" applyFill="1" applyBorder="1" applyAlignment="1">
      <alignment horizontal="centerContinuous" vertical="center"/>
    </xf>
    <xf numFmtId="0" fontId="3" fillId="2" borderId="0" xfId="0" applyFont="1" applyFill="1"/>
    <xf numFmtId="0" fontId="13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3" fontId="0" fillId="2" borderId="2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3" fontId="0" fillId="2" borderId="3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0" fillId="2" borderId="4" xfId="0" applyFill="1" applyBorder="1" applyAlignment="1">
      <alignment horizontal="left" vertical="center"/>
    </xf>
    <xf numFmtId="3" fontId="0" fillId="2" borderId="4" xfId="0" applyNumberFormat="1" applyFill="1" applyBorder="1" applyAlignment="1">
      <alignment horizontal="center" vertical="center"/>
    </xf>
    <xf numFmtId="0" fontId="9" fillId="2" borderId="0" xfId="0" applyFont="1" applyFill="1" applyProtection="1"/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0" fillId="2" borderId="2" xfId="0" applyFill="1" applyBorder="1"/>
    <xf numFmtId="3" fontId="0" fillId="2" borderId="2" xfId="0" applyNumberFormat="1" applyFill="1" applyBorder="1" applyAlignment="1">
      <alignment horizontal="center"/>
    </xf>
    <xf numFmtId="0" fontId="0" fillId="2" borderId="3" xfId="0" applyFill="1" applyBorder="1"/>
    <xf numFmtId="3" fontId="0" fillId="2" borderId="3" xfId="0" applyNumberFormat="1" applyFill="1" applyBorder="1" applyAlignment="1">
      <alignment horizontal="center"/>
    </xf>
    <xf numFmtId="0" fontId="0" fillId="2" borderId="4" xfId="0" applyFill="1" applyBorder="1"/>
    <xf numFmtId="3" fontId="0" fillId="2" borderId="4" xfId="0" applyNumberFormat="1" applyFill="1" applyBorder="1" applyAlignment="1">
      <alignment horizontal="center"/>
    </xf>
    <xf numFmtId="0" fontId="3" fillId="3" borderId="1" xfId="0" applyFont="1" applyFill="1" applyBorder="1"/>
    <xf numFmtId="3" fontId="3" fillId="3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3" fontId="0" fillId="2" borderId="0" xfId="0" applyNumberForma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</cellXfs>
  <cellStyles count="3">
    <cellStyle name="Normal" xfId="0" builtinId="0"/>
    <cellStyle name="Normal 2" xfId="1"/>
    <cellStyle name="Normal_Directorio CEMs - agos - 2009 - UGTA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Nº de Casos por meses</a:t>
            </a:r>
          </a:p>
        </c:rich>
      </c:tx>
      <c:layout>
        <c:manualLayout>
          <c:xMode val="edge"/>
          <c:yMode val="edge"/>
          <c:x val="0.29980246234806684"/>
          <c:y val="1.58565974707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38542798361651E-2"/>
          <c:y val="0.25078299995109304"/>
          <c:w val="0.77702533589872103"/>
          <c:h val="0.4879144454769240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Estadísticas!$A$17:$A$21</c:f>
              <c:strCache>
                <c:ptCount val="5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</c:strCache>
            </c:strRef>
          </c:cat>
          <c:val>
            <c:numRef>
              <c:f>Estadísticas!$C$17:$C$21</c:f>
              <c:numCache>
                <c:formatCode>#,##0</c:formatCode>
                <c:ptCount val="5"/>
                <c:pt idx="0">
                  <c:v>3376.281164942598</c:v>
                </c:pt>
                <c:pt idx="1">
                  <c:v>2882.6585055644914</c:v>
                </c:pt>
                <c:pt idx="2">
                  <c:v>3354.3699643736004</c:v>
                </c:pt>
                <c:pt idx="3">
                  <c:v>2927.6955671448454</c:v>
                </c:pt>
                <c:pt idx="4">
                  <c:v>3183.2019704433751</c:v>
                </c:pt>
              </c:numCache>
            </c:numRef>
          </c:val>
        </c:ser>
        <c:ser>
          <c:idx val="1"/>
          <c:order val="1"/>
          <c:spPr>
            <a:solidFill>
              <a:srgbClr val="FFFF66"/>
            </a:solidFill>
            <a:ln w="12700">
              <a:solidFill>
                <a:srgbClr val="3366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3250207813798837E-3"/>
                  <c:y val="9.259252508564809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Estadísticas!$A$17:$A$21</c:f>
              <c:strCache>
                <c:ptCount val="5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</c:strCache>
            </c:strRef>
          </c:cat>
          <c:val>
            <c:numRef>
              <c:f>Estadísticas!$D$17:$D$21</c:f>
              <c:numCache>
                <c:formatCode>#,##0</c:formatCode>
                <c:ptCount val="5"/>
                <c:pt idx="0">
                  <c:v>406.71883505715999</c:v>
                </c:pt>
                <c:pt idx="1">
                  <c:v>356.34149443560995</c:v>
                </c:pt>
                <c:pt idx="2">
                  <c:v>451.63003562620133</c:v>
                </c:pt>
                <c:pt idx="3">
                  <c:v>367.30443285527832</c:v>
                </c:pt>
                <c:pt idx="4">
                  <c:v>426.79802955665184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207744"/>
        <c:axId val="70234112"/>
      </c:barChart>
      <c:catAx>
        <c:axId val="702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7023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2341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70207744"/>
        <c:crosses val="autoZero"/>
        <c:crossBetween val="between"/>
        <c:majorUnit val="1000"/>
        <c:minorUnit val="1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451489386769297"/>
          <c:y val="0.88912272329595166"/>
          <c:w val="0.42884651887342012"/>
          <c:h val="9.37497017418277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78" r="0.75000000000000178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Nº de Casos por sexo</a:t>
            </a:r>
          </a:p>
        </c:rich>
      </c:tx>
      <c:layout>
        <c:manualLayout>
          <c:xMode val="edge"/>
          <c:yMode val="edge"/>
          <c:x val="0.34614094092509795"/>
          <c:y val="3.0756118584807893E-3"/>
        </c:manualLayout>
      </c:layout>
      <c:overlay val="0"/>
      <c:spPr>
        <a:noFill/>
        <a:ln w="25400">
          <a:noFill/>
        </a:ln>
      </c:spPr>
    </c:title>
    <c:autoTitleDeleted val="0"/>
    <c:view3D>
      <c:rotX val="6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082573418463549"/>
          <c:y val="0.26640716698005323"/>
          <c:w val="0.60554439814530692"/>
          <c:h val="0.6317039744557874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0">
                <a:fgClr>
                  <a:srgbClr val="6C298B"/>
                </a:fgClr>
                <a:bgClr>
                  <a:srgbClr val="FFFFFF"/>
                </a:bgClr>
              </a:pattFill>
              <a:ln w="12700">
                <a:solidFill>
                  <a:srgbClr val="FF00FF"/>
                </a:solidFill>
                <a:prstDash val="solid"/>
              </a:ln>
            </c:spPr>
          </c:dPt>
          <c:dPt>
            <c:idx val="1"/>
            <c:bubble3D val="0"/>
            <c:spPr>
              <a:pattFill prst="wdDnDiag">
                <a:fgClr>
                  <a:srgbClr val="FFFF00"/>
                </a:fgClr>
                <a:bgClr>
                  <a:schemeClr val="bg1"/>
                </a:bgClr>
              </a:pattFill>
              <a:ln w="12700">
                <a:solidFill>
                  <a:srgbClr val="0000FF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7092945040161431E-2"/>
                  <c:y val="-6.10558410737579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1438293831361532E-2"/>
                  <c:y val="4.5974193345592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Estadísticas!$C$16:$D$16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Estadísticas!$C$22:$D$22</c:f>
              <c:numCache>
                <c:formatCode>#,##0</c:formatCode>
                <c:ptCount val="2"/>
                <c:pt idx="0">
                  <c:v>15724.20717246891</c:v>
                </c:pt>
                <c:pt idx="1">
                  <c:v>2008.7928275309014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78" r="0.75000000000000178" t="1" header="0" footer="0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Nº Personas Atendidas por tipo de derivación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pattFill prst="dashVert">
              <a:fgClr>
                <a:srgbClr val="333333"/>
              </a:fgClr>
              <a:bgClr>
                <a:srgbClr val="FFFF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[1]Estadísticas!$C$67:$J$67</c:f>
              <c:strCache>
                <c:ptCount val="8"/>
                <c:pt idx="0">
                  <c:v>Fiscalia</c:v>
                </c:pt>
                <c:pt idx="1">
                  <c:v>Juez de Paz</c:v>
                </c:pt>
                <c:pt idx="2">
                  <c:v>Juz. Familia</c:v>
                </c:pt>
                <c:pt idx="3">
                  <c:v>CEM</c:v>
                </c:pt>
                <c:pt idx="4">
                  <c:v>Voluntario</c:v>
                </c:pt>
                <c:pt idx="5">
                  <c:v>Demuna</c:v>
                </c:pt>
                <c:pt idx="6">
                  <c:v>C. Salud</c:v>
                </c:pt>
                <c:pt idx="7">
                  <c:v>Otros</c:v>
                </c:pt>
              </c:strCache>
            </c:strRef>
          </c:cat>
          <c:val>
            <c:numRef>
              <c:f>[1]Estadísticas!$C$80:$J$80</c:f>
              <c:numCache>
                <c:formatCode>General</c:formatCode>
                <c:ptCount val="8"/>
                <c:pt idx="0">
                  <c:v>6</c:v>
                </c:pt>
                <c:pt idx="1">
                  <c:v>0</c:v>
                </c:pt>
                <c:pt idx="2">
                  <c:v>14</c:v>
                </c:pt>
                <c:pt idx="3">
                  <c:v>22</c:v>
                </c:pt>
                <c:pt idx="4">
                  <c:v>48</c:v>
                </c:pt>
                <c:pt idx="5">
                  <c:v>6</c:v>
                </c:pt>
                <c:pt idx="6">
                  <c:v>3</c:v>
                </c:pt>
                <c:pt idx="7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82048"/>
        <c:axId val="74483584"/>
      </c:barChart>
      <c:catAx>
        <c:axId val="744820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7448358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74483584"/>
        <c:scaling>
          <c:orientation val="minMax"/>
        </c:scaling>
        <c:delete val="0"/>
        <c:axPos val="t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74482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78" r="0.75000000000000178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Nº Casos por Grupo de Edad</a:t>
            </a:r>
          </a:p>
        </c:rich>
      </c:tx>
      <c:layout>
        <c:manualLayout>
          <c:xMode val="edge"/>
          <c:yMode val="edge"/>
          <c:x val="0.3246758982713368"/>
          <c:y val="3.579167988616807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51547178426"/>
          <c:y val="0.19744071991001125"/>
          <c:w val="0.7770579195792765"/>
          <c:h val="0.76540772403449564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horzBrick">
              <a:fgClr>
                <a:srgbClr val="333333"/>
              </a:fgClr>
              <a:bgClr>
                <a:srgbClr val="33CC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Estadísticas!$C$29:$J$29</c:f>
              <c:strCache>
                <c:ptCount val="8"/>
                <c:pt idx="0">
                  <c:v>0-5 años</c:v>
                </c:pt>
                <c:pt idx="1">
                  <c:v>6-11 años</c:v>
                </c:pt>
                <c:pt idx="2">
                  <c:v>12-17 años</c:v>
                </c:pt>
                <c:pt idx="3">
                  <c:v>18-25 años</c:v>
                </c:pt>
                <c:pt idx="4">
                  <c:v>26-35 años</c:v>
                </c:pt>
                <c:pt idx="5">
                  <c:v>36-45 años</c:v>
                </c:pt>
                <c:pt idx="6">
                  <c:v>46-59 años</c:v>
                </c:pt>
                <c:pt idx="7">
                  <c:v>60 + años</c:v>
                </c:pt>
              </c:strCache>
            </c:strRef>
          </c:cat>
          <c:val>
            <c:numRef>
              <c:f>Estadísticas!$C$42:$J$42</c:f>
              <c:numCache>
                <c:formatCode>#,##0</c:formatCode>
                <c:ptCount val="8"/>
                <c:pt idx="0">
                  <c:v>736.76923909009088</c:v>
                </c:pt>
                <c:pt idx="1">
                  <c:v>1826.3504514051333</c:v>
                </c:pt>
                <c:pt idx="2">
                  <c:v>2255.3870007924838</c:v>
                </c:pt>
                <c:pt idx="3">
                  <c:v>2741.5295805414198</c:v>
                </c:pt>
                <c:pt idx="4">
                  <c:v>4342.1683099010988</c:v>
                </c:pt>
                <c:pt idx="5">
                  <c:v>3315.3172096617054</c:v>
                </c:pt>
                <c:pt idx="6">
                  <c:v>1761.1614111247986</c:v>
                </c:pt>
                <c:pt idx="7">
                  <c:v>754.316797483296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513792"/>
        <c:axId val="77091968"/>
      </c:barChart>
      <c:catAx>
        <c:axId val="745137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7709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091968"/>
        <c:scaling>
          <c:orientation val="minMax"/>
        </c:scaling>
        <c:delete val="0"/>
        <c:axPos val="t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74513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78" r="0.75000000000000178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/>
              <a:t>Nº de Casos por Tipo de Violencia</a:t>
            </a:r>
          </a:p>
        </c:rich>
      </c:tx>
      <c:layout>
        <c:manualLayout>
          <c:xMode val="edge"/>
          <c:yMode val="edge"/>
          <c:x val="0.25211321557778249"/>
          <c:y val="3.1279242268629466E-3"/>
        </c:manualLayout>
      </c:layout>
      <c:overlay val="0"/>
      <c:spPr>
        <a:noFill/>
        <a:ln w="25400">
          <a:noFill/>
        </a:ln>
      </c:spPr>
    </c:title>
    <c:autoTitleDeleted val="0"/>
    <c:view3D>
      <c:rotX val="6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337636849447874"/>
          <c:y val="0.31361887456375648"/>
          <c:w val="0.64145704759877986"/>
          <c:h val="0.6537740474748349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dkHorz">
                <a:fgClr>
                  <a:srgbClr val="99CC00"/>
                </a:fgClr>
                <a:bgClr>
                  <a:srgbClr val="FFFFFF"/>
                </a:bgClr>
              </a:pattFill>
              <a:ln w="12700">
                <a:solidFill>
                  <a:srgbClr val="339966"/>
                </a:solidFill>
                <a:prstDash val="solid"/>
              </a:ln>
            </c:spPr>
          </c:dPt>
          <c:dPt>
            <c:idx val="1"/>
            <c:bubble3D val="0"/>
            <c:spPr>
              <a:pattFill prst="pct60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FFFF00"/>
                </a:solidFill>
                <a:prstDash val="solid"/>
              </a:ln>
            </c:spPr>
          </c:dPt>
          <c:dPt>
            <c:idx val="2"/>
            <c:bubble3D val="0"/>
            <c:spPr>
              <a:pattFill prst="solidDmnd">
                <a:fgClr>
                  <a:srgbClr val="FF0000"/>
                </a:fgClr>
                <a:bgClr>
                  <a:srgbClr val="FFFFFF"/>
                </a:bgClr>
              </a:pattFill>
              <a:ln w="12700">
                <a:solidFill>
                  <a:srgbClr val="FF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1400534392660376E-2"/>
                  <c:y val="0.2345813224959783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4634792272587549E-2"/>
                  <c:y val="9.6383371433409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9.3873400960015133E-3"/>
                  <c:y val="-7.904495808991617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Estadísticas!$C$52:$E$52</c:f>
              <c:strCache>
                <c:ptCount val="3"/>
                <c:pt idx="0">
                  <c:v>Psicológica</c:v>
                </c:pt>
                <c:pt idx="1">
                  <c:v>Física</c:v>
                </c:pt>
                <c:pt idx="2">
                  <c:v>Sexual</c:v>
                </c:pt>
              </c:strCache>
            </c:strRef>
          </c:cat>
          <c:val>
            <c:numRef>
              <c:f>Estadísticas!$C$65:$E$65</c:f>
              <c:numCache>
                <c:formatCode>#,##0</c:formatCode>
                <c:ptCount val="3"/>
                <c:pt idx="0">
                  <c:v>8816.904921128049</c:v>
                </c:pt>
                <c:pt idx="1">
                  <c:v>6945.9886785136605</c:v>
                </c:pt>
                <c:pt idx="2">
                  <c:v>1970.1064003579795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78" r="0.75000000000000178" t="1" header="0" footer="0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6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518580422562239"/>
          <c:y val="0.23943614037499442"/>
          <c:w val="0.34119532206056075"/>
          <c:h val="0.6720717450246207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solidDmnd">
                <a:fgClr>
                  <a:srgbClr val="FF99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ltUpDiag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dashVert">
                <a:fgClr>
                  <a:srgbClr val="FF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lgGrid">
                <a:fgClr>
                  <a:srgbClr val="339966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0971217584577046E-2"/>
                  <c:y val="-0.1131106694467203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7400762250314414E-2"/>
                  <c:y val="0.17646236660066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 Narrow" pitchFamily="34" charset="0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Estadísticas!$C$83:$H$83</c:f>
              <c:strCache>
                <c:ptCount val="6"/>
                <c:pt idx="0">
                  <c:v>Sobrio</c:v>
                </c:pt>
                <c:pt idx="1">
                  <c:v>Efectos de Alcohol</c:v>
                </c:pt>
                <c:pt idx="2">
                  <c:v>Efectos de Drogas</c:v>
                </c:pt>
                <c:pt idx="3">
                  <c:v>Ambos</c:v>
                </c:pt>
                <c:pt idx="4">
                  <c:v>Otro</c:v>
                </c:pt>
                <c:pt idx="5">
                  <c:v>N/E</c:v>
                </c:pt>
              </c:strCache>
            </c:strRef>
          </c:cat>
          <c:val>
            <c:numRef>
              <c:f>Estadísticas!$C$87:$H$87</c:f>
              <c:numCache>
                <c:formatCode>#,##0</c:formatCode>
                <c:ptCount val="6"/>
                <c:pt idx="0">
                  <c:v>13177.329779606718</c:v>
                </c:pt>
                <c:pt idx="1">
                  <c:v>4270.7935857335133</c:v>
                </c:pt>
                <c:pt idx="2">
                  <c:v>107.62082964566378</c:v>
                </c:pt>
                <c:pt idx="3">
                  <c:v>115.49178795543806</c:v>
                </c:pt>
                <c:pt idx="4">
                  <c:v>43.871791322164562</c:v>
                </c:pt>
                <c:pt idx="5">
                  <c:v>17.892225736326736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78" r="0.75000000000000178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850499988817"/>
          <c:y val="3.870968303780007E-2"/>
          <c:w val="0.5692219875485508"/>
          <c:h val="0.8279234658109672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Estadísticas!$A$72</c:f>
              <c:strCache>
                <c:ptCount val="1"/>
                <c:pt idx="0">
                  <c:v>Psicológica</c:v>
                </c:pt>
              </c:strCache>
            </c:strRef>
          </c:tx>
          <c:spPr>
            <a:solidFill>
              <a:srgbClr val="FFFF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Estadísticas!$C$71:$J$71</c:f>
              <c:strCache>
                <c:ptCount val="8"/>
                <c:pt idx="0">
                  <c:v>0-5 años</c:v>
                </c:pt>
                <c:pt idx="1">
                  <c:v>6-11 años</c:v>
                </c:pt>
                <c:pt idx="2">
                  <c:v>12-17 años</c:v>
                </c:pt>
                <c:pt idx="3">
                  <c:v>18-25 años</c:v>
                </c:pt>
                <c:pt idx="4">
                  <c:v>26-35 años</c:v>
                </c:pt>
                <c:pt idx="5">
                  <c:v>36-45 años</c:v>
                </c:pt>
                <c:pt idx="6">
                  <c:v>46-59 años</c:v>
                </c:pt>
                <c:pt idx="7">
                  <c:v>60 + años</c:v>
                </c:pt>
              </c:strCache>
            </c:strRef>
          </c:cat>
          <c:val>
            <c:numRef>
              <c:f>Estadísticas!$C$72:$J$72</c:f>
              <c:numCache>
                <c:formatCode>#,##0</c:formatCode>
                <c:ptCount val="8"/>
                <c:pt idx="0">
                  <c:v>330.30460555926874</c:v>
                </c:pt>
                <c:pt idx="1">
                  <c:v>816.48842228531782</c:v>
                </c:pt>
                <c:pt idx="2">
                  <c:v>704.08408701602912</c:v>
                </c:pt>
                <c:pt idx="3">
                  <c:v>1142.0596928431241</c:v>
                </c:pt>
                <c:pt idx="4">
                  <c:v>2233.1347242707075</c:v>
                </c:pt>
                <c:pt idx="5">
                  <c:v>1901.9478670089281</c:v>
                </c:pt>
                <c:pt idx="6">
                  <c:v>1160.2168452014814</c:v>
                </c:pt>
                <c:pt idx="7">
                  <c:v>528.66867694330233</c:v>
                </c:pt>
              </c:numCache>
            </c:numRef>
          </c:val>
        </c:ser>
        <c:ser>
          <c:idx val="1"/>
          <c:order val="1"/>
          <c:tx>
            <c:strRef>
              <c:f>Estadísticas!$A$73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rgbClr val="FF66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Estadísticas!$C$71:$J$71</c:f>
              <c:strCache>
                <c:ptCount val="8"/>
                <c:pt idx="0">
                  <c:v>0-5 años</c:v>
                </c:pt>
                <c:pt idx="1">
                  <c:v>6-11 años</c:v>
                </c:pt>
                <c:pt idx="2">
                  <c:v>12-17 años</c:v>
                </c:pt>
                <c:pt idx="3">
                  <c:v>18-25 años</c:v>
                </c:pt>
                <c:pt idx="4">
                  <c:v>26-35 años</c:v>
                </c:pt>
                <c:pt idx="5">
                  <c:v>36-45 años</c:v>
                </c:pt>
                <c:pt idx="6">
                  <c:v>46-59 años</c:v>
                </c:pt>
                <c:pt idx="7">
                  <c:v>60 + años</c:v>
                </c:pt>
              </c:strCache>
            </c:strRef>
          </c:cat>
          <c:val>
            <c:numRef>
              <c:f>Estadísticas!$C$73:$J$73</c:f>
              <c:numCache>
                <c:formatCode>#,##0</c:formatCode>
                <c:ptCount val="8"/>
                <c:pt idx="0">
                  <c:v>277.27760303399083</c:v>
                </c:pt>
                <c:pt idx="1">
                  <c:v>601.96387230048958</c:v>
                </c:pt>
                <c:pt idx="2">
                  <c:v>542.17410636813588</c:v>
                </c:pt>
                <c:pt idx="3">
                  <c:v>1373.587021893984</c:v>
                </c:pt>
                <c:pt idx="4">
                  <c:v>2002.7841237967111</c:v>
                </c:pt>
                <c:pt idx="5">
                  <c:v>1360.764751132692</c:v>
                </c:pt>
                <c:pt idx="6">
                  <c:v>576.70907893108858</c:v>
                </c:pt>
                <c:pt idx="7">
                  <c:v>210.72812105659239</c:v>
                </c:pt>
              </c:numCache>
            </c:numRef>
          </c:val>
        </c:ser>
        <c:ser>
          <c:idx val="2"/>
          <c:order val="2"/>
          <c:tx>
            <c:strRef>
              <c:f>Estadísticas!$A$74</c:f>
              <c:strCache>
                <c:ptCount val="1"/>
                <c:pt idx="0">
                  <c:v>Sexual</c:v>
                </c:pt>
              </c:strCache>
            </c:strRef>
          </c:tx>
          <c:spPr>
            <a:solidFill>
              <a:srgbClr val="FF33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Estadísticas!$C$71:$J$71</c:f>
              <c:strCache>
                <c:ptCount val="8"/>
                <c:pt idx="0">
                  <c:v>0-5 años</c:v>
                </c:pt>
                <c:pt idx="1">
                  <c:v>6-11 años</c:v>
                </c:pt>
                <c:pt idx="2">
                  <c:v>12-17 años</c:v>
                </c:pt>
                <c:pt idx="3">
                  <c:v>18-25 años</c:v>
                </c:pt>
                <c:pt idx="4">
                  <c:v>26-35 años</c:v>
                </c:pt>
                <c:pt idx="5">
                  <c:v>36-45 años</c:v>
                </c:pt>
                <c:pt idx="6">
                  <c:v>46-59 años</c:v>
                </c:pt>
                <c:pt idx="7">
                  <c:v>60 + años</c:v>
                </c:pt>
              </c:strCache>
            </c:strRef>
          </c:cat>
          <c:val>
            <c:numRef>
              <c:f>Estadísticas!$C$74:$J$74</c:f>
              <c:numCache>
                <c:formatCode>#,##0</c:formatCode>
                <c:ptCount val="8"/>
                <c:pt idx="0">
                  <c:v>129.18703049683074</c:v>
                </c:pt>
                <c:pt idx="1">
                  <c:v>407.89815681932845</c:v>
                </c:pt>
                <c:pt idx="2">
                  <c:v>1009.1288074083246</c:v>
                </c:pt>
                <c:pt idx="3">
                  <c:v>225.88286580429332</c:v>
                </c:pt>
                <c:pt idx="4">
                  <c:v>106.24946183356138</c:v>
                </c:pt>
                <c:pt idx="5">
                  <c:v>52.604591520021778</c:v>
                </c:pt>
                <c:pt idx="6">
                  <c:v>24.235486992222867</c:v>
                </c:pt>
                <c:pt idx="7">
                  <c:v>14.919999483400382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7193600"/>
        <c:axId val="77195136"/>
      </c:barChart>
      <c:catAx>
        <c:axId val="771936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77195136"/>
        <c:crosses val="autoZero"/>
        <c:auto val="1"/>
        <c:lblAlgn val="ctr"/>
        <c:lblOffset val="100"/>
        <c:noMultiLvlLbl val="0"/>
      </c:catAx>
      <c:valAx>
        <c:axId val="77195136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one"/>
        <c:crossAx val="7719360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13</xdr:row>
      <xdr:rowOff>28575</xdr:rowOff>
    </xdr:from>
    <xdr:to>
      <xdr:col>9</xdr:col>
      <xdr:colOff>733425</xdr:colOff>
      <xdr:row>25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619125</xdr:colOff>
      <xdr:row>13</xdr:row>
      <xdr:rowOff>19050</xdr:rowOff>
    </xdr:from>
    <xdr:to>
      <xdr:col>15</xdr:col>
      <xdr:colOff>600075</xdr:colOff>
      <xdr:row>25</xdr:row>
      <xdr:rowOff>57150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161925</xdr:colOff>
      <xdr:row>25</xdr:row>
      <xdr:rowOff>0</xdr:rowOff>
    </xdr:from>
    <xdr:to>
      <xdr:col>14</xdr:col>
      <xdr:colOff>723900</xdr:colOff>
      <xdr:row>25</xdr:row>
      <xdr:rowOff>0</xdr:rowOff>
    </xdr:to>
    <xdr:graphicFrame macro="">
      <xdr:nvGraphicFramePr>
        <xdr:cNvPr id="102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342900</xdr:colOff>
      <xdr:row>26</xdr:row>
      <xdr:rowOff>38100</xdr:rowOff>
    </xdr:from>
    <xdr:to>
      <xdr:col>15</xdr:col>
      <xdr:colOff>676275</xdr:colOff>
      <xdr:row>46</xdr:row>
      <xdr:rowOff>38100</xdr:rowOff>
    </xdr:to>
    <xdr:graphicFrame macro="">
      <xdr:nvGraphicFramePr>
        <xdr:cNvPr id="102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542925</xdr:colOff>
      <xdr:row>49</xdr:row>
      <xdr:rowOff>0</xdr:rowOff>
    </xdr:from>
    <xdr:to>
      <xdr:col>11</xdr:col>
      <xdr:colOff>200025</xdr:colOff>
      <xdr:row>64</xdr:row>
      <xdr:rowOff>152400</xdr:rowOff>
    </xdr:to>
    <xdr:graphicFrame macro="">
      <xdr:nvGraphicFramePr>
        <xdr:cNvPr id="102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123825</xdr:colOff>
      <xdr:row>81</xdr:row>
      <xdr:rowOff>0</xdr:rowOff>
    </xdr:from>
    <xdr:to>
      <xdr:col>15</xdr:col>
      <xdr:colOff>266700</xdr:colOff>
      <xdr:row>92</xdr:row>
      <xdr:rowOff>104775</xdr:rowOff>
    </xdr:to>
    <xdr:graphicFrame macro="">
      <xdr:nvGraphicFramePr>
        <xdr:cNvPr id="103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247650</xdr:colOff>
      <xdr:row>68</xdr:row>
      <xdr:rowOff>0</xdr:rowOff>
    </xdr:from>
    <xdr:to>
      <xdr:col>15</xdr:col>
      <xdr:colOff>685800</xdr:colOff>
      <xdr:row>78</xdr:row>
      <xdr:rowOff>152400</xdr:rowOff>
    </xdr:to>
    <xdr:graphicFrame macro="">
      <xdr:nvGraphicFramePr>
        <xdr:cNvPr id="103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447675</xdr:colOff>
      <xdr:row>4</xdr:row>
      <xdr:rowOff>47625</xdr:rowOff>
    </xdr:to>
    <xdr:pic>
      <xdr:nvPicPr>
        <xdr:cNvPr id="1032" name="16 Imagen" descr="logoMIMP 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0"/>
          <a:ext cx="27908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0.10685</cdr:x>
      <cdr:y>0.28314</cdr:y>
    </cdr:from>
    <cdr:to>
      <cdr:x>0.10685</cdr:x>
      <cdr:y>0.28314</cdr:y>
    </cdr:to>
    <cdr:pic>
      <cdr:nvPicPr>
        <cdr:cNvPr id="7169" name="Picture 1" descr="MASCULINO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76600" y="8401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0.73473</cdr:x>
      <cdr:y>0.54695</cdr:y>
    </cdr:from>
    <cdr:to>
      <cdr:x>0.73473</cdr:x>
      <cdr:y>0.54695</cdr:y>
    </cdr:to>
    <cdr:pic>
      <cdr:nvPicPr>
        <cdr:cNvPr id="7170" name="Picture 2" descr="FEMENINO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596168" y="163020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0.13814</cdr:x>
      <cdr:y>0.31459</cdr:y>
    </cdr:from>
    <cdr:to>
      <cdr:x>0.27808</cdr:x>
      <cdr:y>0.60959</cdr:y>
    </cdr:to>
    <cdr:pic>
      <cdr:nvPicPr>
        <cdr:cNvPr id="7171" name="Picture 3" descr="MASCULINO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27352" y="438149"/>
          <a:ext cx="535150" cy="4095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0.84702</cdr:x>
      <cdr:y>0.64625</cdr:y>
    </cdr:from>
    <cdr:to>
      <cdr:x>0.96994</cdr:x>
      <cdr:y>0.93338</cdr:y>
    </cdr:to>
    <cdr:pic>
      <cdr:nvPicPr>
        <cdr:cNvPr id="7172" name="Picture 4" descr="FEMENINO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201963" y="1543857"/>
          <a:ext cx="464668" cy="68594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0.09179</cdr:x>
      <cdr:y>0.25477</cdr:y>
    </cdr:from>
    <cdr:to>
      <cdr:x>0.09179</cdr:x>
      <cdr:y>0.25477</cdr:y>
    </cdr:to>
    <cdr:pic>
      <cdr:nvPicPr>
        <cdr:cNvPr id="13313" name="Picture 1" descr="MASCULINO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46037" y="8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0.72164</cdr:x>
      <cdr:y>0.47617</cdr:y>
    </cdr:from>
    <cdr:to>
      <cdr:x>0.72164</cdr:x>
      <cdr:y>0.47617</cdr:y>
    </cdr:to>
    <cdr:pic>
      <cdr:nvPicPr>
        <cdr:cNvPr id="13314" name="Picture 2" descr="FEMENINO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670127" y="161827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%20Monitoreo%20CAI\Base%20de%20Datos\2008\Registro%20de%20Atenciones%20CAI-JUNIO%20repor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os"/>
      <sheetName val="Atenciones"/>
      <sheetName val="Estadísticas"/>
    </sheetNames>
    <sheetDataSet>
      <sheetData sheetId="0"/>
      <sheetData sheetId="1"/>
      <sheetData sheetId="2">
        <row r="67">
          <cell r="C67" t="str">
            <v>Fiscalia</v>
          </cell>
          <cell r="D67" t="str">
            <v>Juez de Paz</v>
          </cell>
          <cell r="E67" t="str">
            <v>Juz. Familia</v>
          </cell>
          <cell r="F67" t="str">
            <v>CEM</v>
          </cell>
          <cell r="G67" t="str">
            <v>Voluntario</v>
          </cell>
          <cell r="H67" t="str">
            <v>Demuna</v>
          </cell>
          <cell r="I67" t="str">
            <v>C. Salud</v>
          </cell>
          <cell r="J67" t="str">
            <v>Otros</v>
          </cell>
        </row>
        <row r="80">
          <cell r="C80">
            <v>6</v>
          </cell>
          <cell r="D80">
            <v>0</v>
          </cell>
          <cell r="E80">
            <v>14</v>
          </cell>
          <cell r="F80">
            <v>22</v>
          </cell>
          <cell r="G80">
            <v>48</v>
          </cell>
          <cell r="H80">
            <v>6</v>
          </cell>
          <cell r="I80">
            <v>3</v>
          </cell>
          <cell r="J80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P88"/>
  <sheetViews>
    <sheetView tabSelected="1" view="pageBreakPreview" topLeftCell="A42" zoomScale="89" zoomScaleNormal="70" zoomScaleSheetLayoutView="89" workbookViewId="0">
      <selection activeCell="A44" sqref="A44"/>
    </sheetView>
  </sheetViews>
  <sheetFormatPr baseColWidth="10" defaultRowHeight="12.75" x14ac:dyDescent="0.2"/>
  <cols>
    <col min="1" max="2" width="11.42578125" style="1"/>
    <col min="3" max="3" width="12.28515625" style="1" bestFit="1" customWidth="1"/>
    <col min="4" max="16384" width="11.42578125" style="1"/>
  </cols>
  <sheetData>
    <row r="1" spans="1:16" ht="9" customHeight="1" x14ac:dyDescent="0.2"/>
    <row r="2" spans="1:16" ht="9" customHeight="1" x14ac:dyDescent="0.2"/>
    <row r="3" spans="1:16" ht="9.75" customHeight="1" x14ac:dyDescent="0.2"/>
    <row r="4" spans="1:16" ht="4.5" customHeight="1" x14ac:dyDescent="0.2"/>
    <row r="5" spans="1:16" ht="17.25" customHeight="1" x14ac:dyDescent="0.2">
      <c r="A5" s="2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3" customHeight="1" thickBo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</row>
    <row r="7" spans="1:16" ht="3.75" customHeight="1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/>
    </row>
    <row r="8" spans="1:16" ht="18" customHeight="1" x14ac:dyDescent="0.2">
      <c r="A8" s="9" t="s">
        <v>1</v>
      </c>
      <c r="B8" s="10"/>
      <c r="C8" s="10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8" customHeight="1" x14ac:dyDescent="0.2">
      <c r="A9" s="13" t="s">
        <v>2</v>
      </c>
      <c r="B9" s="10"/>
      <c r="C9" s="10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</row>
    <row r="10" spans="1:16" ht="18" customHeight="1" x14ac:dyDescent="0.2">
      <c r="A10" s="14" t="s">
        <v>3</v>
      </c>
      <c r="B10" s="15"/>
      <c r="C10" s="16"/>
      <c r="D10" s="15"/>
      <c r="E10" s="15"/>
      <c r="F10" s="15"/>
      <c r="G10" s="15"/>
      <c r="H10" s="15"/>
      <c r="I10" s="16"/>
      <c r="J10" s="16"/>
      <c r="K10" s="15"/>
      <c r="L10" s="15"/>
      <c r="M10" s="15"/>
      <c r="N10" s="15"/>
      <c r="O10" s="15"/>
      <c r="P10" s="17"/>
    </row>
    <row r="11" spans="1:16" ht="3.75" customHeight="1" thickBot="1" x14ac:dyDescent="0.25">
      <c r="A11" s="18"/>
      <c r="B11" s="19"/>
      <c r="C11" s="20"/>
      <c r="D11" s="19"/>
      <c r="E11" s="19"/>
      <c r="F11" s="19"/>
      <c r="G11" s="19"/>
      <c r="H11" s="19"/>
      <c r="I11" s="20"/>
      <c r="J11" s="20"/>
      <c r="K11" s="19"/>
      <c r="L11" s="19"/>
      <c r="M11" s="19"/>
      <c r="N11" s="19"/>
      <c r="O11" s="19"/>
      <c r="P11" s="21"/>
    </row>
    <row r="12" spans="1:16" ht="11.25" customHeight="1" x14ac:dyDescent="0.2"/>
    <row r="13" spans="1:16" ht="15.75" x14ac:dyDescent="0.25">
      <c r="A13" s="54" t="s">
        <v>4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  <row r="14" spans="1:16" ht="12" customHeight="1" x14ac:dyDescent="0.2">
      <c r="A14" s="22"/>
    </row>
    <row r="15" spans="1:16" ht="12" customHeight="1" x14ac:dyDescent="0.2"/>
    <row r="16" spans="1:16" ht="35.1" customHeight="1" x14ac:dyDescent="0.2">
      <c r="A16" s="23" t="s">
        <v>5</v>
      </c>
      <c r="B16" s="24" t="s">
        <v>6</v>
      </c>
      <c r="C16" s="24" t="s">
        <v>7</v>
      </c>
      <c r="D16" s="24" t="s">
        <v>8</v>
      </c>
    </row>
    <row r="17" spans="1:16" s="27" customFormat="1" ht="15.95" customHeight="1" x14ac:dyDescent="0.2">
      <c r="A17" s="25" t="s">
        <v>9</v>
      </c>
      <c r="B17" s="26">
        <f>C17+D17</f>
        <v>3782.9999999997581</v>
      </c>
      <c r="C17" s="26">
        <v>3376.281164942598</v>
      </c>
      <c r="D17" s="26">
        <v>406.71883505715999</v>
      </c>
    </row>
    <row r="18" spans="1:16" s="27" customFormat="1" ht="15.95" customHeight="1" x14ac:dyDescent="0.2">
      <c r="A18" s="28" t="s">
        <v>10</v>
      </c>
      <c r="B18" s="29">
        <f>+C18+D18</f>
        <v>3239.0000000001014</v>
      </c>
      <c r="C18" s="29">
        <v>2882.6585055644914</v>
      </c>
      <c r="D18" s="29">
        <v>356.34149443560995</v>
      </c>
    </row>
    <row r="19" spans="1:16" s="27" customFormat="1" ht="15.95" customHeight="1" x14ac:dyDescent="0.2">
      <c r="A19" s="28" t="s">
        <v>11</v>
      </c>
      <c r="B19" s="29">
        <f>+C19+D19</f>
        <v>3805.9999999998017</v>
      </c>
      <c r="C19" s="29">
        <v>3354.3699643736004</v>
      </c>
      <c r="D19" s="29">
        <v>451.63003562620133</v>
      </c>
    </row>
    <row r="20" spans="1:16" s="27" customFormat="1" ht="15.95" customHeight="1" x14ac:dyDescent="0.2">
      <c r="A20" s="28" t="s">
        <v>12</v>
      </c>
      <c r="B20" s="29">
        <f>+C20+D20</f>
        <v>3295.0000000001237</v>
      </c>
      <c r="C20" s="29">
        <v>2927.6955671448454</v>
      </c>
      <c r="D20" s="29">
        <v>367.30443285527832</v>
      </c>
    </row>
    <row r="21" spans="1:16" s="27" customFormat="1" ht="15.95" customHeight="1" x14ac:dyDescent="0.2">
      <c r="A21" s="30" t="s">
        <v>13</v>
      </c>
      <c r="B21" s="29">
        <f>+C21+D21</f>
        <v>3610.0000000000268</v>
      </c>
      <c r="C21" s="29">
        <v>3183.2019704433751</v>
      </c>
      <c r="D21" s="29">
        <v>426.79802955665184</v>
      </c>
    </row>
    <row r="22" spans="1:16" s="27" customFormat="1" ht="15.95" customHeight="1" x14ac:dyDescent="0.2">
      <c r="A22" s="31" t="s">
        <v>6</v>
      </c>
      <c r="B22" s="32">
        <f>SUM(B17:B21)</f>
        <v>17732.999999999811</v>
      </c>
      <c r="C22" s="32">
        <f>SUM(C17:C21)</f>
        <v>15724.20717246891</v>
      </c>
      <c r="D22" s="32">
        <f>SUM(D17:D21)</f>
        <v>2008.7928275309014</v>
      </c>
    </row>
    <row r="23" spans="1:16" ht="15.75" customHeight="1" x14ac:dyDescent="0.2"/>
    <row r="24" spans="1:16" ht="15.75" customHeight="1" x14ac:dyDescent="0.2">
      <c r="A24" s="22"/>
      <c r="B24" s="33"/>
    </row>
    <row r="25" spans="1:16" ht="15.75" customHeight="1" x14ac:dyDescent="0.2"/>
    <row r="26" spans="1:16" ht="15.75" x14ac:dyDescent="0.25">
      <c r="A26" s="54" t="s">
        <v>14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</row>
    <row r="27" spans="1:16" ht="12" customHeight="1" x14ac:dyDescent="0.2"/>
    <row r="28" spans="1:16" ht="12" customHeight="1" x14ac:dyDescent="0.2"/>
    <row r="29" spans="1:16" ht="35.1" customHeight="1" x14ac:dyDescent="0.2">
      <c r="A29" s="23" t="s">
        <v>5</v>
      </c>
      <c r="B29" s="24" t="s">
        <v>6</v>
      </c>
      <c r="C29" s="24" t="s">
        <v>15</v>
      </c>
      <c r="D29" s="24" t="s">
        <v>16</v>
      </c>
      <c r="E29" s="23" t="s">
        <v>17</v>
      </c>
      <c r="F29" s="24" t="s">
        <v>18</v>
      </c>
      <c r="G29" s="24" t="s">
        <v>19</v>
      </c>
      <c r="H29" s="24" t="s">
        <v>20</v>
      </c>
      <c r="I29" s="23" t="s">
        <v>21</v>
      </c>
      <c r="J29" s="24" t="s">
        <v>22</v>
      </c>
    </row>
    <row r="30" spans="1:16" s="27" customFormat="1" ht="15.95" customHeight="1" x14ac:dyDescent="0.2">
      <c r="A30" s="25" t="s">
        <v>9</v>
      </c>
      <c r="B30" s="26">
        <f>SUM(C30:J30)</f>
        <v>3783.0000000000146</v>
      </c>
      <c r="C30" s="26">
        <v>151.36118671747451</v>
      </c>
      <c r="D30" s="26">
        <v>366.56178551987074</v>
      </c>
      <c r="E30" s="26">
        <v>515.86363636363842</v>
      </c>
      <c r="F30" s="26">
        <v>594.11839956450979</v>
      </c>
      <c r="G30" s="26">
        <v>914.34512792597025</v>
      </c>
      <c r="H30" s="26">
        <v>693.99618943930614</v>
      </c>
      <c r="I30" s="26">
        <v>384.06614044638144</v>
      </c>
      <c r="J30" s="26">
        <v>162.68753402286379</v>
      </c>
    </row>
    <row r="31" spans="1:16" s="27" customFormat="1" ht="15.95" customHeight="1" x14ac:dyDescent="0.2">
      <c r="A31" s="28" t="s">
        <v>10</v>
      </c>
      <c r="B31" s="29">
        <f t="shared" ref="B31:B41" si="0">SUM(C31:J31)</f>
        <v>3239.0000000000023</v>
      </c>
      <c r="C31" s="29">
        <v>120.49697933227357</v>
      </c>
      <c r="D31" s="29">
        <v>330.59427662956887</v>
      </c>
      <c r="E31" s="29">
        <v>419.16470588235018</v>
      </c>
      <c r="F31" s="29">
        <v>529.36279809220696</v>
      </c>
      <c r="G31" s="29">
        <v>797.13386327504895</v>
      </c>
      <c r="H31" s="29">
        <v>630.29189189189356</v>
      </c>
      <c r="I31" s="29">
        <v>281.15961844197</v>
      </c>
      <c r="J31" s="29">
        <v>130.7958664546901</v>
      </c>
    </row>
    <row r="32" spans="1:16" s="27" customFormat="1" ht="15.95" customHeight="1" x14ac:dyDescent="0.2">
      <c r="A32" s="28" t="s">
        <v>11</v>
      </c>
      <c r="B32" s="29">
        <f t="shared" si="0"/>
        <v>3806.0000000000273</v>
      </c>
      <c r="C32" s="29">
        <v>172.09920526171527</v>
      </c>
      <c r="D32" s="29">
        <v>409.90901616881501</v>
      </c>
      <c r="E32" s="29">
        <v>437.02767881611612</v>
      </c>
      <c r="F32" s="29">
        <v>568.44889010688303</v>
      </c>
      <c r="G32" s="29">
        <v>950.19621814196785</v>
      </c>
      <c r="H32" s="29">
        <v>697.78405042478062</v>
      </c>
      <c r="I32" s="29">
        <v>399.47876130446843</v>
      </c>
      <c r="J32" s="29">
        <v>171.05617977528064</v>
      </c>
    </row>
    <row r="33" spans="1:16" s="27" customFormat="1" ht="15.95" customHeight="1" x14ac:dyDescent="0.2">
      <c r="A33" s="28" t="s">
        <v>12</v>
      </c>
      <c r="B33" s="29">
        <f t="shared" si="0"/>
        <v>3294.99999999997</v>
      </c>
      <c r="C33" s="29">
        <v>144.98859191655819</v>
      </c>
      <c r="D33" s="29">
        <v>313.60495436766547</v>
      </c>
      <c r="E33" s="29">
        <v>422.07790091264343</v>
      </c>
      <c r="F33" s="29">
        <v>530.55084745762144</v>
      </c>
      <c r="G33" s="29">
        <v>829.11994784874889</v>
      </c>
      <c r="H33" s="29">
        <v>587.47229465449107</v>
      </c>
      <c r="I33" s="29">
        <v>330.78878748370158</v>
      </c>
      <c r="J33" s="29">
        <v>136.39667535853991</v>
      </c>
    </row>
    <row r="34" spans="1:16" s="27" customFormat="1" ht="15.95" customHeight="1" x14ac:dyDescent="0.2">
      <c r="A34" s="28" t="s">
        <v>13</v>
      </c>
      <c r="B34" s="29">
        <f t="shared" si="0"/>
        <v>3610.0000000000141</v>
      </c>
      <c r="C34" s="29">
        <v>147.82327586206929</v>
      </c>
      <c r="D34" s="29">
        <v>405.68041871921332</v>
      </c>
      <c r="E34" s="29">
        <v>461.25307881773574</v>
      </c>
      <c r="F34" s="29">
        <v>519.04864532019906</v>
      </c>
      <c r="G34" s="29">
        <v>851.37315270936313</v>
      </c>
      <c r="H34" s="29">
        <v>705.77278325123439</v>
      </c>
      <c r="I34" s="29">
        <v>365.66810344827718</v>
      </c>
      <c r="J34" s="29">
        <v>153.38054187192154</v>
      </c>
    </row>
    <row r="35" spans="1:16" s="27" customFormat="1" ht="15" hidden="1" customHeight="1" x14ac:dyDescent="0.2">
      <c r="A35" s="28" t="s">
        <v>23</v>
      </c>
      <c r="B35" s="29">
        <f t="shared" si="0"/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</row>
    <row r="36" spans="1:16" s="27" customFormat="1" ht="15" hidden="1" customHeight="1" x14ac:dyDescent="0.2">
      <c r="A36" s="28" t="s">
        <v>24</v>
      </c>
      <c r="B36" s="29">
        <f t="shared" si="0"/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</row>
    <row r="37" spans="1:16" s="27" customFormat="1" ht="15" hidden="1" customHeight="1" x14ac:dyDescent="0.2">
      <c r="A37" s="28" t="s">
        <v>25</v>
      </c>
      <c r="B37" s="29">
        <f t="shared" si="0"/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</row>
    <row r="38" spans="1:16" s="27" customFormat="1" ht="15" hidden="1" customHeight="1" x14ac:dyDescent="0.2">
      <c r="A38" s="28" t="s">
        <v>26</v>
      </c>
      <c r="B38" s="29">
        <f t="shared" si="0"/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</row>
    <row r="39" spans="1:16" s="27" customFormat="1" ht="15" hidden="1" customHeight="1" x14ac:dyDescent="0.2">
      <c r="A39" s="28" t="s">
        <v>27</v>
      </c>
      <c r="B39" s="29">
        <f t="shared" si="0"/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</row>
    <row r="40" spans="1:16" s="27" customFormat="1" ht="15" hidden="1" customHeight="1" x14ac:dyDescent="0.2">
      <c r="A40" s="28" t="s">
        <v>28</v>
      </c>
      <c r="B40" s="29">
        <f t="shared" si="0"/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</row>
    <row r="41" spans="1:16" s="27" customFormat="1" ht="15" hidden="1" customHeight="1" x14ac:dyDescent="0.2">
      <c r="A41" s="34" t="s">
        <v>29</v>
      </c>
      <c r="B41" s="35">
        <f t="shared" si="0"/>
        <v>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</row>
    <row r="42" spans="1:16" s="27" customFormat="1" ht="15.95" customHeight="1" x14ac:dyDescent="0.2">
      <c r="A42" s="31" t="s">
        <v>6</v>
      </c>
      <c r="B42" s="32">
        <f>SUM(B30:B41)</f>
        <v>17733.000000000029</v>
      </c>
      <c r="C42" s="32">
        <f t="shared" ref="C42:J42" si="1">SUM(C30:C41)</f>
        <v>736.76923909009088</v>
      </c>
      <c r="D42" s="32">
        <f t="shared" si="1"/>
        <v>1826.3504514051333</v>
      </c>
      <c r="E42" s="32">
        <f t="shared" si="1"/>
        <v>2255.3870007924838</v>
      </c>
      <c r="F42" s="32">
        <f t="shared" si="1"/>
        <v>2741.5295805414198</v>
      </c>
      <c r="G42" s="32">
        <f t="shared" si="1"/>
        <v>4342.1683099010988</v>
      </c>
      <c r="H42" s="32">
        <f t="shared" si="1"/>
        <v>3315.3172096617054</v>
      </c>
      <c r="I42" s="32">
        <f t="shared" si="1"/>
        <v>1761.1614111247986</v>
      </c>
      <c r="J42" s="32">
        <f t="shared" si="1"/>
        <v>754.316797483296</v>
      </c>
    </row>
    <row r="43" spans="1:16" ht="13.5" customHeight="1" x14ac:dyDescent="0.2"/>
    <row r="44" spans="1:16" x14ac:dyDescent="0.2">
      <c r="A44" s="36" t="s">
        <v>30</v>
      </c>
    </row>
    <row r="45" spans="1:16" x14ac:dyDescent="0.2">
      <c r="A45" s="36"/>
    </row>
    <row r="46" spans="1:16" x14ac:dyDescent="0.2">
      <c r="A46" s="36"/>
    </row>
    <row r="47" spans="1:16" x14ac:dyDescent="0.2">
      <c r="A47" s="36"/>
    </row>
    <row r="48" spans="1:16" ht="24" customHeight="1" x14ac:dyDescent="0.25">
      <c r="A48" s="54" t="s">
        <v>31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</row>
    <row r="49" spans="1:16" ht="12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</row>
    <row r="50" spans="1:16" ht="12" customHeight="1" x14ac:dyDescent="0.2">
      <c r="M50" s="38" t="s">
        <v>32</v>
      </c>
    </row>
    <row r="51" spans="1:16" ht="0.75" customHeight="1" x14ac:dyDescent="0.2"/>
    <row r="52" spans="1:16" ht="35.1" customHeight="1" x14ac:dyDescent="0.2">
      <c r="A52" s="23" t="s">
        <v>5</v>
      </c>
      <c r="B52" s="24" t="s">
        <v>6</v>
      </c>
      <c r="C52" s="24" t="s">
        <v>33</v>
      </c>
      <c r="D52" s="24" t="s">
        <v>34</v>
      </c>
      <c r="E52" s="23" t="s">
        <v>35</v>
      </c>
      <c r="M52" s="23" t="s">
        <v>5</v>
      </c>
      <c r="N52" s="39" t="s">
        <v>36</v>
      </c>
      <c r="O52" s="39" t="s">
        <v>37</v>
      </c>
      <c r="P52" s="40" t="s">
        <v>38</v>
      </c>
    </row>
    <row r="53" spans="1:16" ht="15.95" customHeight="1" x14ac:dyDescent="0.2">
      <c r="A53" s="41" t="s">
        <v>9</v>
      </c>
      <c r="B53" s="42">
        <f>SUM(C53:E53)</f>
        <v>3782.9999999998713</v>
      </c>
      <c r="C53" s="42">
        <v>1887.3813282524991</v>
      </c>
      <c r="D53" s="42">
        <v>1478.6031573216767</v>
      </c>
      <c r="E53" s="42">
        <v>417.0155144256957</v>
      </c>
      <c r="M53" s="41" t="s">
        <v>9</v>
      </c>
      <c r="N53" s="42">
        <v>80.314099074578152</v>
      </c>
      <c r="O53" s="42">
        <v>264.62465977136725</v>
      </c>
      <c r="P53" s="42">
        <v>6.1780076211213926</v>
      </c>
    </row>
    <row r="54" spans="1:16" ht="15.95" customHeight="1" x14ac:dyDescent="0.2">
      <c r="A54" s="43" t="s">
        <v>10</v>
      </c>
      <c r="B54" s="44">
        <f t="shared" ref="B54:B64" si="2">SUM(C54:E54)</f>
        <v>3239.0000000000732</v>
      </c>
      <c r="C54" s="44">
        <v>1626.1942766296174</v>
      </c>
      <c r="D54" s="44">
        <v>1234.8365659777714</v>
      </c>
      <c r="E54" s="44">
        <v>377.96915739268445</v>
      </c>
      <c r="M54" s="43" t="s">
        <v>10</v>
      </c>
      <c r="N54" s="44">
        <v>47.374880763116018</v>
      </c>
      <c r="O54" s="44">
        <v>247.17329093799577</v>
      </c>
      <c r="P54" s="44">
        <v>9.2689984101748824</v>
      </c>
    </row>
    <row r="55" spans="1:16" ht="15.95" customHeight="1" x14ac:dyDescent="0.2">
      <c r="A55" s="43" t="s">
        <v>11</v>
      </c>
      <c r="B55" s="44">
        <f t="shared" si="2"/>
        <v>3805.999999999904</v>
      </c>
      <c r="C55" s="44">
        <v>1860.757467799333</v>
      </c>
      <c r="D55" s="44">
        <v>1528.0323376267133</v>
      </c>
      <c r="E55" s="44">
        <v>417.21019457385762</v>
      </c>
      <c r="M55" s="43" t="s">
        <v>11</v>
      </c>
      <c r="N55" s="44">
        <v>73.011784050424723</v>
      </c>
      <c r="O55" s="44">
        <v>249.28309125787786</v>
      </c>
      <c r="P55" s="44">
        <v>4.1721019457385582</v>
      </c>
    </row>
    <row r="56" spans="1:16" ht="15.95" customHeight="1" x14ac:dyDescent="0.2">
      <c r="A56" s="43" t="s">
        <v>12</v>
      </c>
      <c r="B56" s="44">
        <f t="shared" si="2"/>
        <v>3294.9999999999445</v>
      </c>
      <c r="C56" s="44">
        <v>1645.3520208604643</v>
      </c>
      <c r="D56" s="44">
        <v>1296.3054106909808</v>
      </c>
      <c r="E56" s="44">
        <v>353.34256844849898</v>
      </c>
      <c r="M56" s="43" t="s">
        <v>12</v>
      </c>
      <c r="N56" s="44">
        <v>50.477509778357181</v>
      </c>
      <c r="O56" s="44">
        <v>214.79791395045675</v>
      </c>
      <c r="P56" s="44">
        <v>2.1479791395045633</v>
      </c>
    </row>
    <row r="57" spans="1:16" ht="15.95" customHeight="1" x14ac:dyDescent="0.2">
      <c r="A57" s="43" t="s">
        <v>13</v>
      </c>
      <c r="B57" s="44">
        <f t="shared" si="2"/>
        <v>3609.9999999998968</v>
      </c>
      <c r="C57" s="44">
        <v>1797.2198275861356</v>
      </c>
      <c r="D57" s="44">
        <v>1408.2112068965184</v>
      </c>
      <c r="E57" s="44">
        <v>404.56896551724287</v>
      </c>
      <c r="M57" s="43" t="s">
        <v>13</v>
      </c>
      <c r="N57" s="44">
        <v>53.34975369458126</v>
      </c>
      <c r="O57" s="44">
        <v>216.7333743842371</v>
      </c>
      <c r="P57" s="44">
        <v>4.4458128078817731</v>
      </c>
    </row>
    <row r="58" spans="1:16" ht="14.45" hidden="1" customHeight="1" x14ac:dyDescent="0.2">
      <c r="A58" s="43" t="s">
        <v>23</v>
      </c>
      <c r="B58" s="44">
        <f t="shared" si="2"/>
        <v>0</v>
      </c>
      <c r="C58" s="44">
        <v>0</v>
      </c>
      <c r="D58" s="44">
        <v>0</v>
      </c>
      <c r="E58" s="44">
        <v>0</v>
      </c>
      <c r="M58" s="43" t="s">
        <v>23</v>
      </c>
      <c r="N58" s="44">
        <v>0</v>
      </c>
      <c r="O58" s="44">
        <v>0</v>
      </c>
      <c r="P58" s="44">
        <v>0</v>
      </c>
    </row>
    <row r="59" spans="1:16" ht="14.45" hidden="1" customHeight="1" x14ac:dyDescent="0.2">
      <c r="A59" s="43" t="s">
        <v>24</v>
      </c>
      <c r="B59" s="44">
        <f t="shared" si="2"/>
        <v>0</v>
      </c>
      <c r="C59" s="44">
        <v>0</v>
      </c>
      <c r="D59" s="44">
        <v>0</v>
      </c>
      <c r="E59" s="44">
        <v>0</v>
      </c>
      <c r="M59" s="43" t="s">
        <v>24</v>
      </c>
      <c r="N59" s="44">
        <v>0</v>
      </c>
      <c r="O59" s="44">
        <v>0</v>
      </c>
      <c r="P59" s="44">
        <v>0</v>
      </c>
    </row>
    <row r="60" spans="1:16" ht="14.45" hidden="1" customHeight="1" x14ac:dyDescent="0.2">
      <c r="A60" s="43" t="s">
        <v>25</v>
      </c>
      <c r="B60" s="44">
        <f t="shared" si="2"/>
        <v>0</v>
      </c>
      <c r="C60" s="44">
        <v>0</v>
      </c>
      <c r="D60" s="44">
        <v>0</v>
      </c>
      <c r="E60" s="44">
        <v>0</v>
      </c>
      <c r="M60" s="43" t="s">
        <v>25</v>
      </c>
      <c r="N60" s="44">
        <v>0</v>
      </c>
      <c r="O60" s="44">
        <v>0</v>
      </c>
      <c r="P60" s="44">
        <v>0</v>
      </c>
    </row>
    <row r="61" spans="1:16" ht="14.45" hidden="1" customHeight="1" x14ac:dyDescent="0.2">
      <c r="A61" s="43" t="s">
        <v>26</v>
      </c>
      <c r="B61" s="44">
        <f t="shared" si="2"/>
        <v>0</v>
      </c>
      <c r="C61" s="44">
        <v>0</v>
      </c>
      <c r="D61" s="44">
        <v>0</v>
      </c>
      <c r="E61" s="44">
        <v>0</v>
      </c>
      <c r="M61" s="43" t="s">
        <v>26</v>
      </c>
      <c r="N61" s="44">
        <v>0</v>
      </c>
      <c r="O61" s="44">
        <v>0</v>
      </c>
      <c r="P61" s="44">
        <v>0</v>
      </c>
    </row>
    <row r="62" spans="1:16" ht="14.45" hidden="1" customHeight="1" x14ac:dyDescent="0.2">
      <c r="A62" s="43" t="s">
        <v>27</v>
      </c>
      <c r="B62" s="44">
        <f t="shared" si="2"/>
        <v>0</v>
      </c>
      <c r="C62" s="44">
        <v>0</v>
      </c>
      <c r="D62" s="44">
        <v>0</v>
      </c>
      <c r="E62" s="44">
        <v>0</v>
      </c>
      <c r="M62" s="43" t="s">
        <v>27</v>
      </c>
      <c r="N62" s="44">
        <v>0</v>
      </c>
      <c r="O62" s="44">
        <v>0</v>
      </c>
      <c r="P62" s="44">
        <v>0</v>
      </c>
    </row>
    <row r="63" spans="1:16" ht="14.45" hidden="1" customHeight="1" x14ac:dyDescent="0.2">
      <c r="A63" s="43" t="s">
        <v>28</v>
      </c>
      <c r="B63" s="44">
        <f t="shared" si="2"/>
        <v>0</v>
      </c>
      <c r="C63" s="44">
        <v>0</v>
      </c>
      <c r="D63" s="44">
        <v>0</v>
      </c>
      <c r="E63" s="44">
        <v>0</v>
      </c>
      <c r="M63" s="43" t="s">
        <v>28</v>
      </c>
      <c r="N63" s="44">
        <v>0</v>
      </c>
      <c r="O63" s="44">
        <v>0</v>
      </c>
      <c r="P63" s="44">
        <v>0</v>
      </c>
    </row>
    <row r="64" spans="1:16" ht="14.45" hidden="1" customHeight="1" x14ac:dyDescent="0.2">
      <c r="A64" s="45" t="s">
        <v>29</v>
      </c>
      <c r="B64" s="46">
        <f t="shared" si="2"/>
        <v>0</v>
      </c>
      <c r="C64" s="46">
        <v>0</v>
      </c>
      <c r="D64" s="46">
        <v>0</v>
      </c>
      <c r="E64" s="46">
        <v>0</v>
      </c>
      <c r="M64" s="45" t="s">
        <v>29</v>
      </c>
      <c r="N64" s="46">
        <v>0</v>
      </c>
      <c r="O64" s="46">
        <v>0</v>
      </c>
      <c r="P64" s="46">
        <v>0</v>
      </c>
    </row>
    <row r="65" spans="1:16" ht="15" customHeight="1" x14ac:dyDescent="0.2">
      <c r="A65" s="47" t="s">
        <v>6</v>
      </c>
      <c r="B65" s="48">
        <f>SUM(B53:B64)</f>
        <v>17732.999999999691</v>
      </c>
      <c r="C65" s="48">
        <f>SUM(C53:C64)</f>
        <v>8816.904921128049</v>
      </c>
      <c r="D65" s="48">
        <f>SUM(D53:D64)</f>
        <v>6945.9886785136605</v>
      </c>
      <c r="E65" s="48">
        <f>SUM(E53:E64)</f>
        <v>1970.1064003579795</v>
      </c>
      <c r="M65" s="49" t="s">
        <v>6</v>
      </c>
      <c r="N65" s="50">
        <f>SUM(N53:N64)</f>
        <v>304.52802736105735</v>
      </c>
      <c r="O65" s="50">
        <f>SUM(O53:O64)</f>
        <v>1192.6123303019349</v>
      </c>
      <c r="P65" s="50">
        <f>SUM(P53:P64)</f>
        <v>26.212899924421169</v>
      </c>
    </row>
    <row r="66" spans="1:16" ht="15.75" customHeight="1" x14ac:dyDescent="0.2"/>
    <row r="67" spans="1:16" ht="15.75" customHeight="1" x14ac:dyDescent="0.2"/>
    <row r="68" spans="1:16" ht="15.75" x14ac:dyDescent="0.25">
      <c r="A68" s="55" t="s">
        <v>39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</row>
    <row r="69" spans="1:16" ht="12" customHeight="1" x14ac:dyDescent="0.2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</row>
    <row r="70" spans="1:16" ht="12" customHeight="1" x14ac:dyDescent="0.2"/>
    <row r="71" spans="1:16" ht="25.5" x14ac:dyDescent="0.2">
      <c r="A71" s="39" t="s">
        <v>40</v>
      </c>
      <c r="B71" s="24" t="s">
        <v>6</v>
      </c>
      <c r="C71" s="24" t="s">
        <v>15</v>
      </c>
      <c r="D71" s="24" t="s">
        <v>16</v>
      </c>
      <c r="E71" s="23" t="s">
        <v>17</v>
      </c>
      <c r="F71" s="23" t="s">
        <v>18</v>
      </c>
      <c r="G71" s="24" t="s">
        <v>19</v>
      </c>
      <c r="H71" s="24" t="s">
        <v>20</v>
      </c>
      <c r="I71" s="24" t="s">
        <v>21</v>
      </c>
      <c r="J71" s="23" t="s">
        <v>22</v>
      </c>
    </row>
    <row r="72" spans="1:16" ht="15.95" customHeight="1" x14ac:dyDescent="0.2">
      <c r="A72" s="41" t="s">
        <v>33</v>
      </c>
      <c r="B72" s="42">
        <f>SUM(C72:J72)</f>
        <v>8816.9049211281581</v>
      </c>
      <c r="C72" s="42">
        <v>330.30460555926874</v>
      </c>
      <c r="D72" s="42">
        <v>816.48842228531782</v>
      </c>
      <c r="E72" s="42">
        <v>704.08408701602912</v>
      </c>
      <c r="F72" s="42">
        <v>1142.0596928431241</v>
      </c>
      <c r="G72" s="42">
        <v>2233.1347242707075</v>
      </c>
      <c r="H72" s="42">
        <v>1901.9478670089281</v>
      </c>
      <c r="I72" s="42">
        <v>1160.2168452014814</v>
      </c>
      <c r="J72" s="42">
        <v>528.66867694330233</v>
      </c>
    </row>
    <row r="73" spans="1:16" ht="15.95" customHeight="1" x14ac:dyDescent="0.2">
      <c r="A73" s="43" t="s">
        <v>34</v>
      </c>
      <c r="B73" s="44">
        <f>SUM(C73:J73)</f>
        <v>6945.988678513685</v>
      </c>
      <c r="C73" s="44">
        <v>277.27760303399083</v>
      </c>
      <c r="D73" s="44">
        <v>601.96387230048958</v>
      </c>
      <c r="E73" s="44">
        <v>542.17410636813588</v>
      </c>
      <c r="F73" s="44">
        <v>1373.587021893984</v>
      </c>
      <c r="G73" s="44">
        <v>2002.7841237967111</v>
      </c>
      <c r="H73" s="44">
        <v>1360.764751132692</v>
      </c>
      <c r="I73" s="44">
        <v>576.70907893108858</v>
      </c>
      <c r="J73" s="44">
        <v>210.72812105659239</v>
      </c>
    </row>
    <row r="74" spans="1:16" ht="15.95" customHeight="1" x14ac:dyDescent="0.2">
      <c r="A74" s="45" t="s">
        <v>35</v>
      </c>
      <c r="B74" s="46">
        <f>SUM(C74:J74)</f>
        <v>1970.1064003579834</v>
      </c>
      <c r="C74" s="46">
        <v>129.18703049683074</v>
      </c>
      <c r="D74" s="46">
        <v>407.89815681932845</v>
      </c>
      <c r="E74" s="46">
        <v>1009.1288074083246</v>
      </c>
      <c r="F74" s="46">
        <v>225.88286580429332</v>
      </c>
      <c r="G74" s="46">
        <v>106.24946183356138</v>
      </c>
      <c r="H74" s="46">
        <v>52.604591520021778</v>
      </c>
      <c r="I74" s="46">
        <v>24.235486992222867</v>
      </c>
      <c r="J74" s="46">
        <v>14.919999483400382</v>
      </c>
    </row>
    <row r="75" spans="1:16" ht="15.95" customHeight="1" x14ac:dyDescent="0.2">
      <c r="A75" s="47" t="s">
        <v>6</v>
      </c>
      <c r="B75" s="48">
        <f>SUM(B72:B74)</f>
        <v>17732.999999999829</v>
      </c>
      <c r="C75" s="48">
        <f t="shared" ref="C75:J75" si="3">SUM(C72:C74)</f>
        <v>736.76923909009031</v>
      </c>
      <c r="D75" s="48">
        <f t="shared" si="3"/>
        <v>1826.350451405136</v>
      </c>
      <c r="E75" s="48">
        <f t="shared" si="3"/>
        <v>2255.3870007924897</v>
      </c>
      <c r="F75" s="48">
        <f t="shared" si="3"/>
        <v>2741.5295805414016</v>
      </c>
      <c r="G75" s="48">
        <f t="shared" si="3"/>
        <v>4342.1683099009797</v>
      </c>
      <c r="H75" s="48">
        <f t="shared" si="3"/>
        <v>3315.3172096616418</v>
      </c>
      <c r="I75" s="48">
        <f t="shared" si="3"/>
        <v>1761.1614111247927</v>
      </c>
      <c r="J75" s="48">
        <f t="shared" si="3"/>
        <v>754.31679748329509</v>
      </c>
    </row>
    <row r="76" spans="1:16" ht="15" customHeight="1" x14ac:dyDescent="0.2"/>
    <row r="77" spans="1:16" ht="15" customHeight="1" x14ac:dyDescent="0.2"/>
    <row r="78" spans="1:16" ht="15" customHeight="1" x14ac:dyDescent="0.2"/>
    <row r="79" spans="1:16" ht="15" customHeight="1" x14ac:dyDescent="0.2"/>
    <row r="80" spans="1:16" ht="15.75" x14ac:dyDescent="0.25">
      <c r="A80" s="54" t="s">
        <v>41</v>
      </c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</row>
    <row r="81" spans="1:10" ht="15" customHeight="1" x14ac:dyDescent="0.2"/>
    <row r="82" spans="1:10" ht="15" customHeight="1" x14ac:dyDescent="0.2"/>
    <row r="83" spans="1:10" ht="25.5" x14ac:dyDescent="0.2">
      <c r="A83" s="39" t="s">
        <v>40</v>
      </c>
      <c r="B83" s="24" t="s">
        <v>6</v>
      </c>
      <c r="C83" s="39" t="s">
        <v>42</v>
      </c>
      <c r="D83" s="39" t="s">
        <v>43</v>
      </c>
      <c r="E83" s="39" t="s">
        <v>44</v>
      </c>
      <c r="F83" s="39" t="s">
        <v>45</v>
      </c>
      <c r="G83" s="39" t="s">
        <v>46</v>
      </c>
      <c r="H83" s="39" t="s">
        <v>47</v>
      </c>
      <c r="I83" s="51"/>
      <c r="J83" s="51"/>
    </row>
    <row r="84" spans="1:10" ht="15.95" customHeight="1" x14ac:dyDescent="0.2">
      <c r="A84" s="41" t="s">
        <v>33</v>
      </c>
      <c r="B84" s="42">
        <f>SUM(C84:H84)</f>
        <v>8816.9049211281581</v>
      </c>
      <c r="C84" s="42">
        <v>6730.6744780498675</v>
      </c>
      <c r="D84" s="42">
        <v>1963.4006636455854</v>
      </c>
      <c r="E84" s="42">
        <v>51.887961668894256</v>
      </c>
      <c r="F84" s="42">
        <v>47.961635082063559</v>
      </c>
      <c r="G84" s="42">
        <v>21.868729480137873</v>
      </c>
      <c r="H84" s="42">
        <f>B72-(C84+D84+E84+F84+G84)</f>
        <v>1.1114532016090379</v>
      </c>
      <c r="I84" s="52"/>
      <c r="J84" s="52"/>
    </row>
    <row r="85" spans="1:10" ht="15.95" customHeight="1" x14ac:dyDescent="0.2">
      <c r="A85" s="43" t="s">
        <v>34</v>
      </c>
      <c r="B85" s="44">
        <f>SUM(C85:H85)</f>
        <v>6945.988678513685</v>
      </c>
      <c r="C85" s="44">
        <v>4785.9902482783727</v>
      </c>
      <c r="D85" s="44">
        <v>2042.1665684971113</v>
      </c>
      <c r="E85" s="44">
        <v>39.961464729576612</v>
      </c>
      <c r="F85" s="44">
        <v>62.218021883484838</v>
      </c>
      <c r="G85" s="44">
        <v>14.57838555549368</v>
      </c>
      <c r="H85" s="44">
        <f>B73-(C85+D85+E85+F85+G85)</f>
        <v>1.0739895696460735</v>
      </c>
      <c r="I85" s="52"/>
      <c r="J85" s="52"/>
    </row>
    <row r="86" spans="1:10" ht="15.95" customHeight="1" x14ac:dyDescent="0.2">
      <c r="A86" s="45" t="s">
        <v>35</v>
      </c>
      <c r="B86" s="46">
        <f>SUM(C86:H86)</f>
        <v>1970.1064003579834</v>
      </c>
      <c r="C86" s="46">
        <v>1660.6650532784795</v>
      </c>
      <c r="D86" s="46">
        <v>265.2263535908167</v>
      </c>
      <c r="E86" s="46">
        <v>15.771403247192914</v>
      </c>
      <c r="F86" s="46">
        <v>5.3121309898896705</v>
      </c>
      <c r="G86" s="46">
        <v>7.4246762865330096</v>
      </c>
      <c r="H86" s="46">
        <f>B74-(C86+D86+E86+F86+G86)</f>
        <v>15.706782965071625</v>
      </c>
      <c r="I86" s="52"/>
      <c r="J86" s="52"/>
    </row>
    <row r="87" spans="1:10" ht="15.95" customHeight="1" x14ac:dyDescent="0.2">
      <c r="A87" s="47" t="s">
        <v>6</v>
      </c>
      <c r="B87" s="48">
        <f>SUM(B84:B86)</f>
        <v>17732.999999999829</v>
      </c>
      <c r="C87" s="48">
        <f t="shared" ref="C87:H87" si="4">SUM(C84:C86)</f>
        <v>13177.329779606718</v>
      </c>
      <c r="D87" s="48">
        <f t="shared" si="4"/>
        <v>4270.7935857335133</v>
      </c>
      <c r="E87" s="48">
        <f t="shared" si="4"/>
        <v>107.62082964566378</v>
      </c>
      <c r="F87" s="48">
        <f t="shared" si="4"/>
        <v>115.49178795543806</v>
      </c>
      <c r="G87" s="48">
        <f t="shared" si="4"/>
        <v>43.871791322164562</v>
      </c>
      <c r="H87" s="48">
        <f t="shared" si="4"/>
        <v>17.892225736326736</v>
      </c>
      <c r="I87" s="53"/>
      <c r="J87" s="53"/>
    </row>
    <row r="88" spans="1:10" ht="15" customHeight="1" x14ac:dyDescent="0.2"/>
  </sheetData>
  <mergeCells count="6">
    <mergeCell ref="A80:P80"/>
    <mergeCell ref="A13:P13"/>
    <mergeCell ref="A26:P26"/>
    <mergeCell ref="A48:P48"/>
    <mergeCell ref="A68:P68"/>
    <mergeCell ref="A69:P69"/>
  </mergeCells>
  <printOptions horizontalCentered="1"/>
  <pageMargins left="0.19685039370078741" right="0.19685039370078741" top="0.62992125984251968" bottom="0.43307086614173229" header="0" footer="0"/>
  <pageSetup paperSize="9" scale="68" orientation="landscape" r:id="rId1"/>
  <headerFooter alignWithMargins="0">
    <oddFooter>&amp;L&amp;8Fuente: Sistema de Registro de Casos y Atenciones en los CEM
Elaboración: Unidad Gerencial de Diversificación de Servicios - PNCVFS&amp;RPág. &amp;P</oddFooter>
  </headerFooter>
  <rowBreaks count="1" manualBreakCount="1">
    <brk id="67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</vt:lpstr>
      <vt:lpstr>Estadísticas!Área_de_impresión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Julia</cp:lastModifiedBy>
  <dcterms:created xsi:type="dcterms:W3CDTF">2012-06-13T20:44:22Z</dcterms:created>
  <dcterms:modified xsi:type="dcterms:W3CDTF">2012-08-20T16:38:15Z</dcterms:modified>
</cp:coreProperties>
</file>